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LICITAÇÃO 2024\CONCORRÊNCIA\PONTE DOS CASTORES\"/>
    </mc:Choice>
  </mc:AlternateContent>
  <xr:revisionPtr revIDLastSave="0" documentId="8_{4CBDC973-3863-42AE-8C90-8537F09ADD28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ORÇAMENTO CDHU 192" sheetId="1" r:id="rId1"/>
    <sheet name="CRONOGRAMA " sheetId="2" r:id="rId2"/>
  </sheets>
  <externalReferences>
    <externalReference r:id="rId3"/>
  </externalReferences>
  <definedNames>
    <definedName name="_xlnm.Print_Area" localSheetId="0">'ORÇAMENTO CDHU 192'!$A$2:$J$28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9" i="2"/>
  <c r="I9" i="2"/>
  <c r="K9" i="2"/>
  <c r="M9" i="2"/>
  <c r="O9" i="2"/>
  <c r="P10" i="2"/>
  <c r="P8" i="2"/>
  <c r="D10" i="2"/>
  <c r="M8" i="2"/>
  <c r="O8" i="2"/>
  <c r="D4" i="2"/>
  <c r="D3" i="2"/>
  <c r="H12" i="1"/>
  <c r="G10" i="2" l="1"/>
  <c r="P9" i="2"/>
  <c r="I8" i="2"/>
  <c r="K8" i="2"/>
  <c r="J4" i="1"/>
  <c r="O10" i="2" l="1"/>
  <c r="N10" i="2" s="1"/>
  <c r="M10" i="2"/>
  <c r="L10" i="2" s="1"/>
  <c r="I10" i="2"/>
  <c r="H10" i="2" s="1"/>
  <c r="F10" i="2"/>
  <c r="P7" i="2"/>
  <c r="K10" i="2"/>
  <c r="J10" i="2" s="1"/>
  <c r="P11" i="2"/>
  <c r="E9" i="2"/>
  <c r="E8" i="2"/>
  <c r="E10" i="2" l="1"/>
  <c r="H7" i="1"/>
  <c r="G23" i="1" l="1"/>
</calcChain>
</file>

<file path=xl/sharedStrings.xml><?xml version="1.0" encoding="utf-8"?>
<sst xmlns="http://schemas.openxmlformats.org/spreadsheetml/2006/main" count="124" uniqueCount="88">
  <si>
    <t>PREFEITURA MUNICIPAL DE ONDA VERDE</t>
  </si>
  <si>
    <t>PLANILHA ORÇAMENTÁRIA</t>
  </si>
  <si>
    <t>ENGENHARIA E OBRAS</t>
  </si>
  <si>
    <t>MUNICÍPIO DE ONDA VERDE</t>
  </si>
  <si>
    <t>EMPREENDIMENTO:</t>
  </si>
  <si>
    <t>Nº</t>
  </si>
  <si>
    <t>ITEM</t>
  </si>
  <si>
    <t>UNIDADE</t>
  </si>
  <si>
    <t>QUANT.</t>
  </si>
  <si>
    <t>VALOR UNITÁRIO</t>
  </si>
  <si>
    <t>VALOR TOTAL</t>
  </si>
  <si>
    <t>SEM  BDI</t>
  </si>
  <si>
    <t>COM BDI</t>
  </si>
  <si>
    <t>CODIGO</t>
  </si>
  <si>
    <t>REFERÊNCIA</t>
  </si>
  <si>
    <t>M²</t>
  </si>
  <si>
    <t>M³</t>
  </si>
  <si>
    <t>M</t>
  </si>
  <si>
    <t>Serviços Preliminares</t>
  </si>
  <si>
    <t>SUBTOTAL DO ÍTEM</t>
  </si>
  <si>
    <t>Infraestrutura / Estrutura</t>
  </si>
  <si>
    <t>1.1</t>
  </si>
  <si>
    <t>1.2</t>
  </si>
  <si>
    <t>TOTAL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</si>
  <si>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</si>
  <si>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</si>
  <si>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</si>
  <si>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</si>
  <si>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</si>
  <si>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</si>
  <si>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</si>
  <si>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</si>
  <si>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</si>
  <si>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</si>
  <si>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BDI</t>
  </si>
  <si>
    <t>02.09.030</t>
  </si>
  <si>
    <t>Placa em lona com impressão digital e requadro em metalon</t>
  </si>
  <si>
    <t>Limpeza manual do terreno, inclusive troncos até 5 cm de diâmetro, com caminhão à disposição dentro da obra, até o raio de 1 km</t>
  </si>
  <si>
    <t>02.08.040</t>
  </si>
  <si>
    <t>11.01.290</t>
  </si>
  <si>
    <t>Forma em madeira comum para estrutura</t>
  </si>
  <si>
    <t>09.01.030</t>
  </si>
  <si>
    <t>10.01.040</t>
  </si>
  <si>
    <t>1.3</t>
  </si>
  <si>
    <t xml:space="preserve">Taxa de mobilização e desmobilização de equipamentos para execução de sondagem </t>
  </si>
  <si>
    <t>TX</t>
  </si>
  <si>
    <t>01.21.010</t>
  </si>
  <si>
    <t>Regularização e compactação mecanizada de superficie, sem controle do proctor normal</t>
  </si>
  <si>
    <t>54.01.010</t>
  </si>
  <si>
    <t>Estaca tipo raiza, diâmetro de 25cm para 80t, em solo</t>
  </si>
  <si>
    <t>12.07.100</t>
  </si>
  <si>
    <t>01.23.140</t>
  </si>
  <si>
    <t>Epóxi em massa. inclusive preparo( prencher as fissuras com resina epóxi)</t>
  </si>
  <si>
    <t xml:space="preserve">Fundação de 1 1/4´em concreto armado </t>
  </si>
  <si>
    <t>33.10.060</t>
  </si>
  <si>
    <t xml:space="preserve">Gabião tipo caixa em tela metálica, altura de 1m, com revestimento liga zinco/alumínio, malha hexagonal 8/10 cm, fio  diâmentro 2,7 mm, independente do formao ou utilização </t>
  </si>
  <si>
    <t>08.10.109</t>
  </si>
  <si>
    <t>33.01.040</t>
  </si>
  <si>
    <t>Estucamento e lixamento de concreto deteriorado</t>
  </si>
  <si>
    <t>Concreto usinado, fck = 25 MPa ‐ para bombeamento</t>
  </si>
  <si>
    <t>11.01.350</t>
  </si>
  <si>
    <t>Concreto usinado, fck = 40 MPa ‐ para bombeamento</t>
  </si>
  <si>
    <t>Armadura em barra de aço CA‐50 (A ou B) fyk = 500 Mpa</t>
  </si>
  <si>
    <t>kg</t>
  </si>
  <si>
    <t>10.01.060</t>
  </si>
  <si>
    <t>Armadura em barra de aço CA‐60 (A ou B) fyk = 600 MPa</t>
  </si>
  <si>
    <t xml:space="preserve">CDHU 192 </t>
  </si>
  <si>
    <t>data base: 11/23</t>
  </si>
  <si>
    <t>DATA: 26/04/2024</t>
  </si>
  <si>
    <t>Onda Verde, 26 de abril de 2024.</t>
  </si>
  <si>
    <t>1.4</t>
  </si>
  <si>
    <t>CRONOGRAMA FÍSICO-FINANCEIRO</t>
  </si>
  <si>
    <t>RECURSO PRÓPRIO</t>
  </si>
  <si>
    <t>PESO</t>
  </si>
  <si>
    <t>MÊS 1</t>
  </si>
  <si>
    <t>MÊS 2</t>
  </si>
  <si>
    <t>MÊS 3</t>
  </si>
  <si>
    <t>MÊS 4</t>
  </si>
  <si>
    <t>MÊS 5</t>
  </si>
  <si>
    <t>%</t>
  </si>
  <si>
    <t>R$</t>
  </si>
  <si>
    <t xml:space="preserve"> TOTAL</t>
  </si>
  <si>
    <t xml:space="preserve">SERVIÇOS PRELIMINARES </t>
  </si>
  <si>
    <t>INFRAESTRUTURA/ESTRUTURA</t>
  </si>
  <si>
    <t xml:space="preserve">PREFEITURA MUNICIPAL DE ONDA VERDE </t>
  </si>
  <si>
    <t xml:space="preserve">Reforço para ponte na vincinal Castores </t>
  </si>
  <si>
    <t>DEPARTAMENTO DE ENGENHARIA E OBRAS</t>
  </si>
  <si>
    <t>ONDA VERDE 26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</si>
</sst>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&quot;\ #,##0.00"/>
    <numFmt numFmtId="166" formatCode="&quot;R$&quot;#,##0.00"/>
  </numFmts>
  <fonts count="24" x14ac:knownFonts="1">
    <font>
      <sz val="11"/>
      <color theme="1"/>
      <name val="Calibri"/>
      <family val="2"/>
      <scheme val="minor"/>
    </font>
    <font>
      <b/>
      <sz val="14"/>
      <color indexed="56"/>
      <name val="Verdana"/>
      <family val="2"/>
    </font>
    <font>
      <sz val="10"/>
      <color indexed="56"/>
      <name val="Verdana"/>
      <family val="2"/>
    </font>
    <font>
      <sz val="8"/>
      <name val="Calibri"/>
      <family val="2"/>
      <scheme val="minor"/>
    </font>
    <font>
      <sz val="14"/>
      <color indexed="56"/>
      <name val="Verdana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4"/>
      <color indexed="56"/>
      <name val="Verdana"/>
      <family val="2"/>
    </font>
    <font>
      <b/>
      <sz val="16"/>
      <color indexed="56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5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/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56"/>
      </right>
      <top style="medium">
        <color indexed="64"/>
      </top>
      <bottom style="medium">
        <color indexed="64"/>
      </bottom>
      <diagonal/>
    </border>
    <border>
      <left style="medium">
        <color indexed="56"/>
      </left>
      <right style="medium">
        <color indexed="56"/>
      </right>
      <top style="medium">
        <color indexed="64"/>
      </top>
      <bottom style="medium">
        <color indexed="64"/>
      </bottom>
      <diagonal/>
    </border>
    <border>
      <left style="medium">
        <color indexed="5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56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56"/>
      </left>
      <right/>
      <top style="medium">
        <color indexed="64"/>
      </top>
      <bottom style="thin">
        <color indexed="56"/>
      </bottom>
      <diagonal/>
    </border>
    <border>
      <left/>
      <right/>
      <top style="medium">
        <color indexed="64"/>
      </top>
      <bottom style="thin">
        <color indexed="56"/>
      </bottom>
      <diagonal/>
    </border>
    <border>
      <left/>
      <right style="thin">
        <color indexed="64"/>
      </right>
      <top style="medium">
        <color indexed="64"/>
      </top>
      <bottom style="thin">
        <color indexed="56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56"/>
      </left>
      <right style="medium">
        <color indexed="56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0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0" borderId="0" xfId="0" applyFont="1"/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2" fillId="0" borderId="0" xfId="0" applyFont="1" applyAlignment="1">
      <alignment horizontal="center" vertical="center"/>
    </xf>
    <xf numFmtId="44" fontId="1" fillId="2" borderId="38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/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0" fontId="4" fillId="0" borderId="2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left" vertical="center" wrapText="1"/>
    </xf>
    <xf numFmtId="164" fontId="4" fillId="2" borderId="30" xfId="0" applyNumberFormat="1" applyFont="1" applyFill="1" applyBorder="1" applyAlignment="1">
      <alignment wrapText="1"/>
    </xf>
    <xf numFmtId="0" fontId="1" fillId="2" borderId="7" xfId="0" applyFont="1" applyFill="1" applyBorder="1"/>
    <xf numFmtId="44" fontId="1" fillId="2" borderId="10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4" fillId="2" borderId="12" xfId="0" applyNumberFormat="1" applyFont="1" applyFill="1" applyBorder="1"/>
    <xf numFmtId="0" fontId="7" fillId="4" borderId="23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/>
    </xf>
    <xf numFmtId="44" fontId="8" fillId="4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/>
    </xf>
    <xf numFmtId="0" fontId="7" fillId="4" borderId="22" xfId="0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4" fontId="8" fillId="0" borderId="24" xfId="0" applyNumberFormat="1" applyFont="1" applyBorder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44" fontId="10" fillId="4" borderId="2" xfId="1" applyFont="1" applyFill="1" applyBorder="1" applyAlignment="1">
      <alignment horizontal="center" vertical="center" wrapText="1"/>
    </xf>
    <xf numFmtId="44" fontId="8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0" borderId="20" xfId="0" applyNumberFormat="1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0" fillId="4" borderId="2" xfId="0" applyFont="1" applyFill="1" applyBorder="1" applyAlignment="1">
      <alignment horizontal="center" vertical="center" wrapText="1"/>
    </xf>
    <xf numFmtId="4" fontId="1" fillId="2" borderId="38" xfId="0" applyNumberFormat="1" applyFont="1" applyFill="1" applyBorder="1" applyAlignment="1" applyProtection="1">
      <alignment vertical="center"/>
      <protection locked="0" hidden="1"/>
    </xf>
    <xf numFmtId="4" fontId="1" fillId="2" borderId="39" xfId="0" applyNumberFormat="1" applyFont="1" applyFill="1" applyBorder="1" applyAlignment="1" applyProtection="1">
      <alignment vertical="center"/>
      <protection locked="0" hidden="1"/>
    </xf>
    <xf numFmtId="0" fontId="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/>
    <xf numFmtId="2" fontId="8" fillId="4" borderId="5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164" fontId="4" fillId="2" borderId="33" xfId="0" applyNumberFormat="1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4" fontId="1" fillId="2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vertical="center"/>
    </xf>
    <xf numFmtId="0" fontId="20" fillId="0" borderId="0" xfId="0" applyFont="1"/>
    <xf numFmtId="17" fontId="15" fillId="0" borderId="0" xfId="0" applyNumberFormat="1" applyFont="1" applyAlignment="1">
      <alignment vertical="center"/>
    </xf>
    <xf numFmtId="10" fontId="20" fillId="0" borderId="0" xfId="0" applyNumberFormat="1" applyFont="1" applyAlignment="1">
      <alignment horizontal="center" vertical="center"/>
    </xf>
    <xf numFmtId="1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9" fontId="0" fillId="0" borderId="0" xfId="2" applyFont="1"/>
    <xf numFmtId="2" fontId="13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/>
    <xf numFmtId="165" fontId="18" fillId="0" borderId="2" xfId="0" applyNumberFormat="1" applyFont="1" applyBorder="1"/>
    <xf numFmtId="10" fontId="18" fillId="0" borderId="2" xfId="0" applyNumberFormat="1" applyFont="1" applyBorder="1"/>
    <xf numFmtId="10" fontId="18" fillId="0" borderId="2" xfId="0" applyNumberFormat="1" applyFont="1" applyBorder="1" applyAlignment="1">
      <alignment horizontal="center"/>
    </xf>
    <xf numFmtId="166" fontId="18" fillId="0" borderId="2" xfId="0" applyNumberFormat="1" applyFont="1" applyBorder="1"/>
    <xf numFmtId="10" fontId="18" fillId="0" borderId="2" xfId="0" applyNumberFormat="1" applyFont="1" applyBorder="1" applyAlignment="1">
      <alignment vertical="center"/>
    </xf>
    <xf numFmtId="10" fontId="18" fillId="0" borderId="2" xfId="0" applyNumberFormat="1" applyFont="1" applyBorder="1" applyAlignment="1">
      <alignment horizontal="center" vertical="center"/>
    </xf>
    <xf numFmtId="165" fontId="18" fillId="0" borderId="2" xfId="0" applyNumberFormat="1" applyFont="1" applyBorder="1" applyAlignment="1">
      <alignment vertical="center"/>
    </xf>
    <xf numFmtId="10" fontId="18" fillId="4" borderId="2" xfId="0" applyNumberFormat="1" applyFont="1" applyFill="1" applyBorder="1" applyAlignment="1">
      <alignment horizontal="center"/>
    </xf>
    <xf numFmtId="165" fontId="19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right"/>
    </xf>
    <xf numFmtId="4" fontId="1" fillId="2" borderId="9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vertical="center"/>
    </xf>
    <xf numFmtId="4" fontId="1" fillId="2" borderId="34" xfId="0" applyNumberFormat="1" applyFont="1" applyFill="1" applyBorder="1" applyAlignment="1">
      <alignment horizontal="center" vertical="center"/>
    </xf>
    <xf numFmtId="4" fontId="1" fillId="2" borderId="35" xfId="0" applyNumberFormat="1" applyFont="1" applyFill="1" applyBorder="1" applyAlignment="1">
      <alignment horizontal="center" vertical="center"/>
    </xf>
    <xf numFmtId="4" fontId="1" fillId="2" borderId="32" xfId="0" applyNumberFormat="1" applyFont="1" applyFill="1" applyBorder="1" applyAlignment="1">
      <alignment horizontal="center" vertical="center"/>
    </xf>
    <xf numFmtId="164" fontId="1" fillId="2" borderId="37" xfId="0" applyNumberFormat="1" applyFont="1" applyFill="1" applyBorder="1" applyAlignment="1">
      <alignment horizontal="right" vertical="center"/>
    </xf>
    <xf numFmtId="164" fontId="1" fillId="2" borderId="38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17" fontId="1" fillId="0" borderId="2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17" fontId="15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 wrapText="1"/>
    </xf>
    <xf numFmtId="17" fontId="19" fillId="2" borderId="2" xfId="0" applyNumberFormat="1" applyFont="1" applyFill="1" applyBorder="1" applyAlignment="1">
      <alignment horizontal="center" vertical="center"/>
    </xf>
    <xf numFmtId="2" fontId="23" fillId="0" borderId="43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ENHARIA001\Users\Users\Usuario\Documents\ESCOLA%20MUNICIPAL%20-%20Viva%20Mais%20OV\1%20PROJETO%20ESCOLA%202022\PLANILHA%20PRE&#199;O%20MURO%20EXTER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"/>
      <sheetName val="CRONOGRAMA"/>
      <sheetName val="CRONOGRAMA Secr de Des Reg"/>
    </sheetNames>
    <sheetDataSet>
      <sheetData sheetId="0">
        <row r="120">
          <cell r="D120" t="str">
            <v>Departamento de Engenharia e Obras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opLeftCell="B10" zoomScale="70" zoomScaleNormal="70" workbookViewId="0">
      <selection activeCell="C27" sqref="C27:F30"/>
    </sheetView>
  </sheetViews>
  <sheetFormatPr defaultRowHeight="15" x14ac:dyDescent="0.25"/>
  <cols>
    <col min="2" max="2" width="78.42578125" customWidth="1"/>
    <col min="3" max="3" width="18.28515625" customWidth="1"/>
    <col min="4" max="4" width="16.7109375" customWidth="1"/>
    <col min="5" max="5" width="34.140625" customWidth="1"/>
    <col min="6" max="6" width="19.85546875" customWidth="1"/>
    <col min="7" max="7" width="30.140625" customWidth="1"/>
    <col min="8" max="8" width="30.28515625" customWidth="1"/>
    <col min="9" max="9" width="23" customWidth="1"/>
    <col min="10" max="10" width="26.85546875" customWidth="1"/>
  </cols>
  <sheetData>
    <row r="1" spans="1:10" ht="19.5" thickBot="1" x14ac:dyDescent="0.3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x14ac:dyDescent="0.25">
      <c r="A2" s="97" t="s">
        <v>84</v>
      </c>
      <c r="B2" s="98"/>
      <c r="C2" s="90" t="s">
        <v>1</v>
      </c>
      <c r="D2" s="91"/>
      <c r="E2" s="91"/>
      <c r="F2" s="91"/>
      <c r="G2" s="91"/>
      <c r="H2" s="91"/>
      <c r="I2" s="92"/>
      <c r="J2" s="10" t="s">
        <v>68</v>
      </c>
    </row>
    <row r="3" spans="1:10" ht="18" x14ac:dyDescent="0.25">
      <c r="A3" s="99"/>
      <c r="B3" s="100"/>
      <c r="C3" s="101" t="s">
        <v>3</v>
      </c>
      <c r="D3" s="102"/>
      <c r="E3" s="102"/>
      <c r="F3" s="102"/>
      <c r="G3" s="102"/>
      <c r="H3" s="102"/>
      <c r="I3" s="103"/>
      <c r="J3" s="11" t="s">
        <v>34</v>
      </c>
    </row>
    <row r="4" spans="1:10" ht="51" customHeight="1" x14ac:dyDescent="0.25">
      <c r="A4" s="93" t="s">
        <v>86</v>
      </c>
      <c r="B4" s="94"/>
      <c r="C4" s="12" t="s">
        <v>4</v>
      </c>
      <c r="D4" s="95" t="s">
        <v>85</v>
      </c>
      <c r="E4" s="96"/>
      <c r="F4" s="96"/>
      <c r="G4" s="96"/>
      <c r="H4" s="96"/>
      <c r="I4" s="96"/>
      <c r="J4" s="13">
        <f>24/100</f>
        <v>0.24</v>
      </c>
    </row>
    <row r="5" spans="1:10" ht="18" x14ac:dyDescent="0.25">
      <c r="A5" s="117" t="s">
        <v>5</v>
      </c>
      <c r="B5" s="119" t="s">
        <v>6</v>
      </c>
      <c r="C5" s="121" t="s">
        <v>7</v>
      </c>
      <c r="D5" s="119" t="s">
        <v>8</v>
      </c>
      <c r="E5" s="14" t="s">
        <v>9</v>
      </c>
      <c r="F5" s="15"/>
      <c r="G5" s="15" t="s">
        <v>10</v>
      </c>
      <c r="H5" s="105" t="s">
        <v>67</v>
      </c>
      <c r="I5" s="105"/>
      <c r="J5" s="106"/>
    </row>
    <row r="6" spans="1:10" ht="18.75" thickBot="1" x14ac:dyDescent="0.3">
      <c r="A6" s="118"/>
      <c r="B6" s="120"/>
      <c r="C6" s="122"/>
      <c r="D6" s="120"/>
      <c r="E6" s="16" t="s">
        <v>11</v>
      </c>
      <c r="F6" s="16" t="s">
        <v>12</v>
      </c>
      <c r="G6" s="16" t="s">
        <v>12</v>
      </c>
      <c r="H6" s="17" t="s">
        <v>13</v>
      </c>
      <c r="I6" s="17" t="s">
        <v>14</v>
      </c>
      <c r="J6" s="18"/>
    </row>
    <row r="7" spans="1:10" ht="18.75" thickBot="1" x14ac:dyDescent="0.3">
      <c r="A7" s="19">
        <v>1</v>
      </c>
      <c r="B7" s="20" t="s">
        <v>18</v>
      </c>
      <c r="C7" s="21"/>
      <c r="D7" s="22"/>
      <c r="E7" s="107" t="s">
        <v>19</v>
      </c>
      <c r="F7" s="108"/>
      <c r="G7" s="109"/>
      <c r="H7" s="23">
        <f>SUM(G8:G11)</f>
        <v>0</v>
      </c>
      <c r="I7" s="24"/>
      <c r="J7" s="25"/>
    </row>
    <row r="8" spans="1:10" ht="18.75" x14ac:dyDescent="0.3">
      <c r="A8" s="26" t="s">
        <v>21</v>
      </c>
      <c r="B8" s="27" t="s">
        <v>36</v>
      </c>
      <c r="C8" s="28" t="s">
        <v>15</v>
      </c>
      <c r="D8" s="56">
        <v>6</v>
      </c>
      <c r="E8" s="29">
        <v>0</v>
      </c>
      <c r="F8" s="29">
        <v>0</v>
      </c>
      <c r="G8" s="29">
        <v>0</v>
      </c>
      <c r="H8" s="29" t="s">
        <v>38</v>
      </c>
      <c r="I8" s="57" t="s">
        <v>66</v>
      </c>
      <c r="J8" s="30"/>
    </row>
    <row r="9" spans="1:10" ht="37.5" x14ac:dyDescent="0.25">
      <c r="A9" s="31" t="s">
        <v>22</v>
      </c>
      <c r="B9" s="27" t="s">
        <v>37</v>
      </c>
      <c r="C9" s="28" t="s">
        <v>15</v>
      </c>
      <c r="D9" s="32">
        <v>100</v>
      </c>
      <c r="E9" s="29">
        <v>0</v>
      </c>
      <c r="F9" s="29">
        <v>0</v>
      </c>
      <c r="G9" s="29">
        <v>0</v>
      </c>
      <c r="H9" s="29" t="s">
        <v>35</v>
      </c>
      <c r="I9" s="57" t="s">
        <v>66</v>
      </c>
      <c r="J9" s="33"/>
    </row>
    <row r="10" spans="1:10" ht="37.5" x14ac:dyDescent="0.25">
      <c r="A10" s="31" t="s">
        <v>43</v>
      </c>
      <c r="B10" s="27" t="s">
        <v>47</v>
      </c>
      <c r="C10" s="28" t="s">
        <v>15</v>
      </c>
      <c r="D10" s="32">
        <v>113.68</v>
      </c>
      <c r="E10" s="29">
        <v>0</v>
      </c>
      <c r="F10" s="29">
        <v>0</v>
      </c>
      <c r="G10" s="29">
        <v>0</v>
      </c>
      <c r="H10" s="29" t="s">
        <v>48</v>
      </c>
      <c r="I10" s="57" t="s">
        <v>66</v>
      </c>
      <c r="J10" s="33"/>
    </row>
    <row r="11" spans="1:10" ht="38.25" thickBot="1" x14ac:dyDescent="0.3">
      <c r="A11" s="31" t="s">
        <v>70</v>
      </c>
      <c r="B11" s="27" t="s">
        <v>44</v>
      </c>
      <c r="C11" s="34" t="s">
        <v>45</v>
      </c>
      <c r="D11" s="32">
        <v>2</v>
      </c>
      <c r="E11" s="29">
        <v>0</v>
      </c>
      <c r="F11" s="29">
        <v>0</v>
      </c>
      <c r="G11" s="29">
        <v>0</v>
      </c>
      <c r="H11" s="29" t="s">
        <v>46</v>
      </c>
      <c r="I11" s="57" t="s">
        <v>66</v>
      </c>
      <c r="J11" s="33"/>
    </row>
    <row r="12" spans="1:10" ht="18.75" thickBot="1" x14ac:dyDescent="0.3">
      <c r="A12" s="35">
        <v>2</v>
      </c>
      <c r="B12" s="36" t="s">
        <v>20</v>
      </c>
      <c r="C12" s="58"/>
      <c r="D12" s="59"/>
      <c r="E12" s="112" t="s">
        <v>19</v>
      </c>
      <c r="F12" s="113"/>
      <c r="G12" s="114"/>
      <c r="H12" s="37">
        <f>SUM(G13:G22)</f>
        <v>0</v>
      </c>
      <c r="I12" s="60"/>
      <c r="J12" s="38"/>
    </row>
    <row r="13" spans="1:10" ht="18.75" x14ac:dyDescent="0.25">
      <c r="A13" s="39" t="s">
        <v>24</v>
      </c>
      <c r="B13" s="87" t="s">
        <v>49</v>
      </c>
      <c r="C13" s="34" t="s">
        <v>17</v>
      </c>
      <c r="D13" s="40">
        <v>66</v>
      </c>
      <c r="E13" s="41">
        <v>0</v>
      </c>
      <c r="F13" s="42">
        <v>0</v>
      </c>
      <c r="G13" s="42">
        <v>0</v>
      </c>
      <c r="H13" s="43" t="s">
        <v>50</v>
      </c>
      <c r="I13" s="44" t="s">
        <v>66</v>
      </c>
      <c r="J13" s="45"/>
    </row>
    <row r="14" spans="1:10" ht="18.75" x14ac:dyDescent="0.25">
      <c r="A14" s="39" t="s">
        <v>25</v>
      </c>
      <c r="B14" s="88" t="s">
        <v>53</v>
      </c>
      <c r="C14" s="39" t="s">
        <v>17</v>
      </c>
      <c r="D14" s="40">
        <v>11.2</v>
      </c>
      <c r="E14" s="41">
        <v>0</v>
      </c>
      <c r="F14" s="42">
        <v>0</v>
      </c>
      <c r="G14" s="42">
        <v>0</v>
      </c>
      <c r="H14" s="46" t="s">
        <v>51</v>
      </c>
      <c r="I14" s="44" t="s">
        <v>66</v>
      </c>
      <c r="J14" s="47"/>
    </row>
    <row r="15" spans="1:10" ht="37.5" x14ac:dyDescent="0.25">
      <c r="A15" s="39" t="s">
        <v>26</v>
      </c>
      <c r="B15" s="87" t="s">
        <v>52</v>
      </c>
      <c r="C15" s="39" t="s">
        <v>15</v>
      </c>
      <c r="D15" s="40">
        <v>1</v>
      </c>
      <c r="E15" s="41">
        <v>0</v>
      </c>
      <c r="F15" s="42">
        <v>0</v>
      </c>
      <c r="G15" s="42">
        <v>0</v>
      </c>
      <c r="H15" s="46" t="s">
        <v>54</v>
      </c>
      <c r="I15" s="44" t="s">
        <v>66</v>
      </c>
      <c r="J15" s="47"/>
    </row>
    <row r="16" spans="1:10" ht="56.25" x14ac:dyDescent="0.25">
      <c r="A16" s="39" t="s">
        <v>27</v>
      </c>
      <c r="B16" s="87" t="s">
        <v>55</v>
      </c>
      <c r="C16" s="39" t="s">
        <v>16</v>
      </c>
      <c r="D16" s="40">
        <v>72</v>
      </c>
      <c r="E16" s="41">
        <v>0</v>
      </c>
      <c r="F16" s="42">
        <v>0</v>
      </c>
      <c r="G16" s="42">
        <v>0</v>
      </c>
      <c r="H16" s="46" t="s">
        <v>56</v>
      </c>
      <c r="I16" s="44" t="s">
        <v>66</v>
      </c>
      <c r="J16" s="47"/>
    </row>
    <row r="17" spans="1:10" ht="18.75" x14ac:dyDescent="0.25">
      <c r="A17" s="39" t="s">
        <v>28</v>
      </c>
      <c r="B17" s="88" t="s">
        <v>58</v>
      </c>
      <c r="C17" s="39" t="s">
        <v>16</v>
      </c>
      <c r="D17" s="40">
        <v>60</v>
      </c>
      <c r="E17" s="41">
        <v>0</v>
      </c>
      <c r="F17" s="42">
        <v>0</v>
      </c>
      <c r="G17" s="42">
        <v>0</v>
      </c>
      <c r="H17" s="46" t="s">
        <v>57</v>
      </c>
      <c r="I17" s="44" t="s">
        <v>66</v>
      </c>
      <c r="J17" s="48"/>
    </row>
    <row r="18" spans="1:10" ht="18.75" x14ac:dyDescent="0.25">
      <c r="A18" s="39" t="s">
        <v>29</v>
      </c>
      <c r="B18" s="88" t="s">
        <v>59</v>
      </c>
      <c r="C18" s="39" t="s">
        <v>16</v>
      </c>
      <c r="D18" s="40">
        <v>35.299999999999997</v>
      </c>
      <c r="E18" s="41">
        <v>0</v>
      </c>
      <c r="F18" s="42">
        <v>0</v>
      </c>
      <c r="G18" s="42">
        <v>0</v>
      </c>
      <c r="H18" s="46" t="s">
        <v>39</v>
      </c>
      <c r="I18" s="44" t="s">
        <v>66</v>
      </c>
      <c r="J18" s="48"/>
    </row>
    <row r="19" spans="1:10" ht="18.75" x14ac:dyDescent="0.25">
      <c r="A19" s="39" t="s">
        <v>30</v>
      </c>
      <c r="B19" s="88" t="s">
        <v>61</v>
      </c>
      <c r="C19" s="39" t="s">
        <v>16</v>
      </c>
      <c r="D19" s="40">
        <v>23.2</v>
      </c>
      <c r="E19" s="41">
        <v>0</v>
      </c>
      <c r="F19" s="42">
        <v>0</v>
      </c>
      <c r="G19" s="42">
        <v>0</v>
      </c>
      <c r="H19" s="49" t="s">
        <v>60</v>
      </c>
      <c r="I19" s="44" t="s">
        <v>66</v>
      </c>
      <c r="J19" s="48"/>
    </row>
    <row r="20" spans="1:10" ht="18.75" x14ac:dyDescent="0.25">
      <c r="A20" s="39" t="s">
        <v>31</v>
      </c>
      <c r="B20" s="88" t="s">
        <v>40</v>
      </c>
      <c r="C20" s="39" t="s">
        <v>16</v>
      </c>
      <c r="D20" s="40">
        <v>295</v>
      </c>
      <c r="E20" s="41">
        <v>0</v>
      </c>
      <c r="F20" s="42">
        <v>0</v>
      </c>
      <c r="G20" s="42">
        <v>0</v>
      </c>
      <c r="H20" s="46" t="s">
        <v>41</v>
      </c>
      <c r="I20" s="44" t="s">
        <v>66</v>
      </c>
      <c r="J20" s="48"/>
    </row>
    <row r="21" spans="1:10" ht="18.75" x14ac:dyDescent="0.25">
      <c r="A21" s="39" t="s">
        <v>32</v>
      </c>
      <c r="B21" s="89" t="s">
        <v>62</v>
      </c>
      <c r="C21" s="39" t="s">
        <v>63</v>
      </c>
      <c r="D21" s="40">
        <v>5418</v>
      </c>
      <c r="E21" s="41">
        <v>0</v>
      </c>
      <c r="F21" s="42">
        <v>0</v>
      </c>
      <c r="G21" s="42">
        <v>0</v>
      </c>
      <c r="H21" s="46" t="s">
        <v>42</v>
      </c>
      <c r="I21" s="44" t="s">
        <v>66</v>
      </c>
      <c r="J21" s="48"/>
    </row>
    <row r="22" spans="1:10" ht="18.75" x14ac:dyDescent="0.25">
      <c r="A22" s="39" t="s">
        <v>33</v>
      </c>
      <c r="B22" s="89" t="s">
        <v>65</v>
      </c>
      <c r="C22" s="39" t="s">
        <v>63</v>
      </c>
      <c r="D22" s="40">
        <v>48</v>
      </c>
      <c r="E22" s="41">
        <v>0</v>
      </c>
      <c r="F22" s="42">
        <v>0</v>
      </c>
      <c r="G22" s="42">
        <v>0</v>
      </c>
      <c r="H22" s="46" t="s">
        <v>64</v>
      </c>
      <c r="I22" s="44" t="s">
        <v>66</v>
      </c>
      <c r="J22" s="48"/>
    </row>
    <row r="23" spans="1:10" ht="18.75" thickBot="1" x14ac:dyDescent="0.3">
      <c r="A23" s="115" t="s">
        <v>23</v>
      </c>
      <c r="B23" s="116"/>
      <c r="C23" s="116"/>
      <c r="D23" s="116"/>
      <c r="E23" s="116"/>
      <c r="F23" s="116"/>
      <c r="G23" s="8">
        <f>SUM(H7+H12)</f>
        <v>0</v>
      </c>
      <c r="H23" s="50"/>
      <c r="I23" s="50"/>
      <c r="J23" s="51"/>
    </row>
    <row r="24" spans="1:10" ht="18" x14ac:dyDescent="0.25">
      <c r="A24" s="52"/>
      <c r="B24" s="52"/>
      <c r="C24" s="52"/>
      <c r="D24" s="52"/>
      <c r="E24" s="53"/>
      <c r="F24" s="53"/>
      <c r="G24" s="53"/>
      <c r="H24" s="53"/>
      <c r="I24" s="53"/>
      <c r="J24" s="53"/>
    </row>
    <row r="25" spans="1:10" ht="18" x14ac:dyDescent="0.25">
      <c r="A25" s="52"/>
      <c r="B25" s="52"/>
      <c r="C25" s="52"/>
      <c r="D25" s="52"/>
      <c r="E25" s="53"/>
      <c r="F25" s="53"/>
      <c r="G25" s="53"/>
      <c r="H25" s="53"/>
      <c r="I25" s="53" t="s">
        <v>69</v>
      </c>
      <c r="J25" s="53"/>
    </row>
    <row r="26" spans="1:10" ht="18" x14ac:dyDescent="0.25">
      <c r="A26" s="52"/>
      <c r="B26" s="52"/>
      <c r="C26" s="52"/>
      <c r="D26" s="52"/>
      <c r="E26" s="53"/>
      <c r="F26" s="53"/>
      <c r="G26" s="53"/>
      <c r="H26" s="54"/>
      <c r="I26" s="54"/>
      <c r="J26" s="54"/>
    </row>
    <row r="27" spans="1:10" ht="18" x14ac:dyDescent="0.25">
      <c r="A27" s="52"/>
      <c r="B27" s="52"/>
      <c r="C27" s="111"/>
      <c r="D27" s="111"/>
      <c r="E27" s="111"/>
      <c r="F27" s="111"/>
      <c r="G27" s="4"/>
      <c r="H27" s="4"/>
      <c r="I27" s="4"/>
      <c r="J27" s="53"/>
    </row>
    <row r="28" spans="1:10" ht="18" x14ac:dyDescent="0.25">
      <c r="A28" s="54"/>
      <c r="B28" s="54"/>
      <c r="C28" s="110"/>
      <c r="D28" s="110"/>
      <c r="E28" s="110"/>
      <c r="F28" s="110"/>
      <c r="G28" s="5"/>
      <c r="H28" s="5"/>
      <c r="I28" s="5"/>
      <c r="J28" s="54"/>
    </row>
    <row r="29" spans="1:10" ht="18" x14ac:dyDescent="0.25">
      <c r="A29" s="55"/>
      <c r="B29" s="55"/>
      <c r="C29" s="104"/>
      <c r="D29" s="104"/>
      <c r="E29" s="104"/>
      <c r="F29" s="6"/>
      <c r="G29" s="6"/>
      <c r="H29" s="6"/>
      <c r="I29" s="6"/>
      <c r="J29" s="6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2"/>
    </row>
  </sheetData>
  <mergeCells count="16">
    <mergeCell ref="C29:E29"/>
    <mergeCell ref="H5:J5"/>
    <mergeCell ref="E7:G7"/>
    <mergeCell ref="C28:F28"/>
    <mergeCell ref="C27:F27"/>
    <mergeCell ref="E12:G12"/>
    <mergeCell ref="A23:F23"/>
    <mergeCell ref="A5:A6"/>
    <mergeCell ref="B5:B6"/>
    <mergeCell ref="C5:C6"/>
    <mergeCell ref="D5:D6"/>
    <mergeCell ref="C2:I2"/>
    <mergeCell ref="A4:B4"/>
    <mergeCell ref="D4:I4"/>
    <mergeCell ref="A2:B3"/>
    <mergeCell ref="C3:I3"/>
  </mergeCells>
  <phoneticPr fontId="3" type="noConversion"/>
  <conditionalFormatting sqref="B8 B11">
    <cfRule type="expression" dxfId="1" priority="2" stopIfTrue="1">
      <formula>G8&lt;6</formula>
    </cfRule>
  </conditionalFormatting>
  <conditionalFormatting sqref="B9:B10">
    <cfRule type="expression" dxfId="0" priority="1" stopIfTrue="1">
      <formula>G9&lt;6</formula>
    </cfRule>
  </conditionalFormatting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1"/>
  <sheetViews>
    <sheetView tabSelected="1" topLeftCell="B1" workbookViewId="0">
      <selection activeCell="C19" sqref="C19:I19"/>
    </sheetView>
  </sheetViews>
  <sheetFormatPr defaultRowHeight="15" x14ac:dyDescent="0.25"/>
  <cols>
    <col min="1" max="1" width="61.7109375" customWidth="1"/>
    <col min="3" max="3" width="37.85546875" customWidth="1"/>
    <col min="4" max="4" width="18.42578125" bestFit="1" customWidth="1"/>
    <col min="7" max="7" width="13.140625" bestFit="1" customWidth="1"/>
    <col min="9" max="9" width="13.140625" bestFit="1" customWidth="1"/>
    <col min="11" max="11" width="12" bestFit="1" customWidth="1"/>
    <col min="13" max="13" width="14.42578125" customWidth="1"/>
    <col min="15" max="15" width="12" bestFit="1" customWidth="1"/>
  </cols>
  <sheetData>
    <row r="1" spans="2:16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16" ht="18" x14ac:dyDescent="0.25">
      <c r="B2" s="123" t="s">
        <v>0</v>
      </c>
      <c r="C2" s="123"/>
      <c r="D2" s="124" t="s">
        <v>71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61"/>
    </row>
    <row r="3" spans="2:16" x14ac:dyDescent="0.25">
      <c r="B3" s="125" t="s">
        <v>2</v>
      </c>
      <c r="C3" s="125"/>
      <c r="D3" s="126">
        <f>[1]PLANILHA!D3</f>
        <v>0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3"/>
    </row>
    <row r="4" spans="2:16" x14ac:dyDescent="0.25">
      <c r="B4" s="127" t="s">
        <v>72</v>
      </c>
      <c r="C4" s="127"/>
      <c r="D4" s="128">
        <f>[1]PLANILHA!D4</f>
        <v>0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3"/>
    </row>
    <row r="5" spans="2:16" x14ac:dyDescent="0.25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3"/>
    </row>
    <row r="6" spans="2:16" x14ac:dyDescent="0.25">
      <c r="B6" s="131" t="s">
        <v>5</v>
      </c>
      <c r="C6" s="131" t="s">
        <v>6</v>
      </c>
      <c r="D6" s="132" t="s">
        <v>10</v>
      </c>
      <c r="E6" s="75" t="s">
        <v>73</v>
      </c>
      <c r="F6" s="131" t="s">
        <v>74</v>
      </c>
      <c r="G6" s="131"/>
      <c r="H6" s="133" t="s">
        <v>75</v>
      </c>
      <c r="I6" s="133"/>
      <c r="J6" s="134" t="s">
        <v>76</v>
      </c>
      <c r="K6" s="134"/>
      <c r="L6" s="134" t="s">
        <v>77</v>
      </c>
      <c r="M6" s="134"/>
      <c r="N6" s="134" t="s">
        <v>78</v>
      </c>
      <c r="O6" s="134"/>
      <c r="P6" s="7"/>
    </row>
    <row r="7" spans="2:16" x14ac:dyDescent="0.25">
      <c r="B7" s="131"/>
      <c r="C7" s="131"/>
      <c r="D7" s="132"/>
      <c r="E7" s="75" t="s">
        <v>79</v>
      </c>
      <c r="F7" s="75" t="s">
        <v>79</v>
      </c>
      <c r="G7" s="75" t="s">
        <v>80</v>
      </c>
      <c r="H7" s="75" t="s">
        <v>79</v>
      </c>
      <c r="I7" s="75" t="s">
        <v>80</v>
      </c>
      <c r="J7" s="75" t="s">
        <v>79</v>
      </c>
      <c r="K7" s="75" t="s">
        <v>80</v>
      </c>
      <c r="L7" s="75" t="s">
        <v>79</v>
      </c>
      <c r="M7" s="75" t="s">
        <v>80</v>
      </c>
      <c r="N7" s="75" t="s">
        <v>79</v>
      </c>
      <c r="O7" s="75" t="s">
        <v>80</v>
      </c>
      <c r="P7" s="62" t="e">
        <f>SUM(P8:P9)</f>
        <v>#REF!</v>
      </c>
    </row>
    <row r="8" spans="2:16" x14ac:dyDescent="0.25">
      <c r="B8" s="76">
        <v>1</v>
      </c>
      <c r="C8" s="77" t="s">
        <v>82</v>
      </c>
      <c r="D8" s="78">
        <v>0</v>
      </c>
      <c r="E8" s="79" t="e">
        <f>D8/D10</f>
        <v>#DIV/0!</v>
      </c>
      <c r="F8" s="85">
        <v>1</v>
      </c>
      <c r="G8" s="78">
        <f>F8*D8</f>
        <v>0</v>
      </c>
      <c r="H8" s="80"/>
      <c r="I8" s="81">
        <f>H8*D8</f>
        <v>0</v>
      </c>
      <c r="J8" s="80"/>
      <c r="K8" s="81">
        <f>J8*D8</f>
        <v>0</v>
      </c>
      <c r="L8" s="80"/>
      <c r="M8" s="81">
        <f>L8*D8</f>
        <v>0</v>
      </c>
      <c r="N8" s="80"/>
      <c r="O8" s="81">
        <f>N8*D8</f>
        <v>0</v>
      </c>
      <c r="P8" s="63" t="e">
        <f>SUM(#REF!,O8,M8,K8,I8,G8)</f>
        <v>#REF!</v>
      </c>
    </row>
    <row r="9" spans="2:16" x14ac:dyDescent="0.25">
      <c r="B9" s="76">
        <v>2</v>
      </c>
      <c r="C9" s="77" t="s">
        <v>83</v>
      </c>
      <c r="D9" s="78">
        <v>0</v>
      </c>
      <c r="E9" s="79" t="e">
        <f>D9/D10</f>
        <v>#DIV/0!</v>
      </c>
      <c r="F9" s="85">
        <v>0.1</v>
      </c>
      <c r="G9" s="78">
        <f>F9*D9</f>
        <v>0</v>
      </c>
      <c r="H9" s="85">
        <v>0.25</v>
      </c>
      <c r="I9" s="81">
        <f>H9*D9</f>
        <v>0</v>
      </c>
      <c r="J9" s="80">
        <v>0.25</v>
      </c>
      <c r="K9" s="81">
        <f>J9*D9</f>
        <v>0</v>
      </c>
      <c r="L9" s="80">
        <v>0.25</v>
      </c>
      <c r="M9" s="81">
        <f>L9*D9</f>
        <v>0</v>
      </c>
      <c r="N9" s="80">
        <v>0.15</v>
      </c>
      <c r="O9" s="81">
        <f>N9*D9</f>
        <v>0</v>
      </c>
      <c r="P9" s="63" t="e">
        <f>SUM(#REF!,O9,M9,K9,I9,G9)</f>
        <v>#REF!</v>
      </c>
    </row>
    <row r="10" spans="2:16" x14ac:dyDescent="0.25">
      <c r="B10" s="135" t="s">
        <v>81</v>
      </c>
      <c r="C10" s="135"/>
      <c r="D10" s="86">
        <f>SUM(D8:D9)</f>
        <v>0</v>
      </c>
      <c r="E10" s="82" t="e">
        <f>SUM(E8:E9)</f>
        <v>#DIV/0!</v>
      </c>
      <c r="F10" s="83" t="e">
        <f>G10/D10</f>
        <v>#DIV/0!</v>
      </c>
      <c r="G10" s="84">
        <f>SUM(G8:G9)</f>
        <v>0</v>
      </c>
      <c r="H10" s="83" t="e">
        <f>I10/D10</f>
        <v>#DIV/0!</v>
      </c>
      <c r="I10" s="84">
        <f>SUM(I8:I9)</f>
        <v>0</v>
      </c>
      <c r="J10" s="83" t="e">
        <f>K10/D10</f>
        <v>#DIV/0!</v>
      </c>
      <c r="K10" s="84">
        <f>SUM(K8:K9)</f>
        <v>0</v>
      </c>
      <c r="L10" s="83" t="e">
        <f>M10/D10</f>
        <v>#DIV/0!</v>
      </c>
      <c r="M10" s="84">
        <f>SUM(M8:M9)</f>
        <v>0</v>
      </c>
      <c r="N10" s="83" t="e">
        <f>O10/D10</f>
        <v>#DIV/0!</v>
      </c>
      <c r="O10" s="84">
        <f>SUM(O8:O9)</f>
        <v>0</v>
      </c>
      <c r="P10" s="64" t="e">
        <f>SUM(#REF!,O10,M10,K10,I10,G10)</f>
        <v>#REF!</v>
      </c>
    </row>
    <row r="11" spans="2:16" x14ac:dyDescent="0.25">
      <c r="B11" s="65"/>
      <c r="C11" s="66"/>
      <c r="D11" s="65"/>
      <c r="E11" s="65"/>
      <c r="F11" s="65"/>
      <c r="G11" s="73"/>
      <c r="H11" s="67"/>
      <c r="I11" s="68"/>
      <c r="J11" s="68"/>
      <c r="K11" s="68"/>
      <c r="L11" s="68"/>
      <c r="M11" s="69"/>
      <c r="P11" s="70" t="e">
        <f>SUM(#REF!,N10,L10,J10,H10,F10)</f>
        <v>#REF!</v>
      </c>
    </row>
    <row r="12" spans="2:16" x14ac:dyDescent="0.2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2:16" x14ac:dyDescent="0.2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6" x14ac:dyDescent="0.2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2:16" x14ac:dyDescent="0.2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6" x14ac:dyDescent="0.25">
      <c r="B16" s="65"/>
      <c r="C16" s="65"/>
      <c r="D16" s="65"/>
      <c r="E16" s="65"/>
      <c r="F16" s="65"/>
      <c r="G16" s="65"/>
      <c r="H16" s="65"/>
      <c r="I16" s="65"/>
      <c r="J16" s="65"/>
      <c r="K16" s="129" t="s">
        <v>87</v>
      </c>
      <c r="L16" s="129"/>
      <c r="M16" s="129"/>
      <c r="N16" s="129"/>
    </row>
    <row r="17" spans="2:13" x14ac:dyDescent="0.25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2:13" ht="18" x14ac:dyDescent="0.25">
      <c r="B18" s="65"/>
      <c r="C18" s="136"/>
      <c r="D18" s="136"/>
      <c r="E18" s="136"/>
      <c r="F18" s="136"/>
      <c r="G18" s="136"/>
      <c r="H18" s="136"/>
      <c r="I18" s="136"/>
      <c r="J18" s="71"/>
      <c r="K18" s="65"/>
      <c r="L18" s="65"/>
      <c r="M18" s="65"/>
    </row>
    <row r="19" spans="2:13" ht="18" x14ac:dyDescent="0.25">
      <c r="B19" s="65"/>
      <c r="C19" s="137"/>
      <c r="D19" s="137"/>
      <c r="E19" s="137"/>
      <c r="F19" s="137"/>
      <c r="G19" s="137"/>
      <c r="H19" s="137"/>
      <c r="I19" s="137"/>
      <c r="J19" s="72"/>
      <c r="K19" s="65"/>
      <c r="L19" s="65"/>
      <c r="M19" s="65"/>
    </row>
    <row r="20" spans="2:13" ht="18" x14ac:dyDescent="0.25">
      <c r="B20" s="65"/>
      <c r="C20" s="137"/>
      <c r="D20" s="137"/>
      <c r="E20" s="137"/>
      <c r="F20" s="137"/>
      <c r="G20" s="137"/>
      <c r="H20" s="137"/>
      <c r="I20" s="137"/>
      <c r="J20" s="72"/>
      <c r="K20" s="65"/>
      <c r="L20" s="65"/>
      <c r="M20" s="65"/>
    </row>
    <row r="21" spans="2:13" x14ac:dyDescent="0.25">
      <c r="B21" s="65"/>
      <c r="C21" s="138"/>
      <c r="D21" s="139"/>
      <c r="E21" s="139"/>
      <c r="F21" s="139"/>
      <c r="G21" s="139"/>
      <c r="H21" s="139"/>
      <c r="I21" s="139"/>
      <c r="J21" s="65"/>
      <c r="K21" s="65"/>
      <c r="L21" s="65"/>
      <c r="M21" s="65"/>
    </row>
  </sheetData>
  <mergeCells count="21">
    <mergeCell ref="C18:I18"/>
    <mergeCell ref="C19:I19"/>
    <mergeCell ref="C20:I20"/>
    <mergeCell ref="C21:I21"/>
    <mergeCell ref="K16:N16"/>
    <mergeCell ref="B5:O5"/>
    <mergeCell ref="B6:B7"/>
    <mergeCell ref="C6:C7"/>
    <mergeCell ref="D6:D7"/>
    <mergeCell ref="F6:G6"/>
    <mergeCell ref="H6:I6"/>
    <mergeCell ref="J6:K6"/>
    <mergeCell ref="L6:M6"/>
    <mergeCell ref="N6:O6"/>
    <mergeCell ref="B10:C10"/>
    <mergeCell ref="B2:C2"/>
    <mergeCell ref="D2:O2"/>
    <mergeCell ref="B3:C3"/>
    <mergeCell ref="D3:O3"/>
    <mergeCell ref="B4:C4"/>
    <mergeCell ref="D4:O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 CDHU 192</vt:lpstr>
      <vt:lpstr>CRONOGRAMA </vt:lpstr>
      <vt:lpstr>'ORÇAMENTO CDHU 192'!Area_de_impressao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Cassiano Donato</dc:creator>
  <cp:lastModifiedBy>Usuario</cp:lastModifiedBy>
  <cp:lastPrinted>2024-04-26T14:16:39Z</cp:lastPrinted>
  <dcterms:created xsi:type="dcterms:W3CDTF">2023-09-11T14:46:47Z</dcterms:created>
  <dcterms:modified xsi:type="dcterms:W3CDTF">2024-04-29T13:31:49Z</dcterms:modified>
</cp:coreProperties>
</file>